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Kalkulator  UMIG Staszów" sheetId="1" r:id="rId1"/>
  </sheets>
  <definedNames>
    <definedName name="_xlnm.Print_Area" localSheetId="0">'Kalkulator  UMIG Staszów'!$A$1:$H$138</definedName>
    <definedName name="Excel_BuiltIn_Print_Area_11">'Kalkulator  UMIG Staszów'!$A$11:$H$125</definedName>
    <definedName name="Excel_BuiltIn_Print_Area_2">#REF!</definedName>
    <definedName name="Excel_BuiltIn_Print_Area_1_1">'Kalkulator  UMIG Staszów'!$A$11:$H$125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<sst xmlns="http://schemas.openxmlformats.org/spreadsheetml/2006/main" count="39" uniqueCount="37">
  <si>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    Kalkulator dla wyliczenia kwoty odsetek i prowizji od kredytu bankowego  w  2017 rok  w wysokości 1 800 000,00 zł</t>
  </si>
  <si>
    <t>Uwaga : Proszę wypełnić wyłącznie oznaczone niebieskie pola</t>
  </si>
  <si>
    <t>Nazwa Banku</t>
  </si>
  <si>
    <t xml:space="preserve">Oprocentowanie  </t>
  </si>
  <si>
    <t>Uwaga: Oprocentowanie przy stawce  WIBOR 3M na dzień 24.07.2017 (1,73%) + marża banku (%)</t>
  </si>
  <si>
    <t>Stawka prowizji Przygotowawczej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</si>
  <si>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</si>
  <si>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</si>
  <si>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</si>
  <si>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</si>
  <si>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</si>
  <si>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</si>
  <si>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</si>
  <si>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</si>
  <si>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</si>
  <si>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2017</t>
  </si>
  <si>
    <t>RAZEM ROK 2018</t>
  </si>
  <si>
    <t>RAZEM ROK 2019</t>
  </si>
  <si>
    <t>RAZEM ROK 2020</t>
  </si>
  <si>
    <t>RAZEM ROK 2021</t>
  </si>
  <si>
    <t>RAZEM ROK 2022</t>
  </si>
  <si>
    <t>RAZEM ROK 2023</t>
  </si>
  <si>
    <t>RAZEM ROK 2024</t>
  </si>
  <si>
    <t>RAZEM ROK 2025</t>
  </si>
  <si>
    <t>OGÓŁEM ODSETKI</t>
  </si>
  <si>
    <t>OBLICZENIE PROWIZJI PRZYGOTOWAWCZEJ</t>
  </si>
  <si>
    <t>Stawka prowizji</t>
  </si>
  <si>
    <t>Kwota Prowizji</t>
  </si>
  <si>
    <t xml:space="preserve">Wysokość prowizji </t>
  </si>
  <si>
    <t>CENA KREDYTU (odsetki +prowizja)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</si>
  <si>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</si>
  <si>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</si>
  <si>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</si>
  <si>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</si>
  <si>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</si>
  <si>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>2. Obliczanie prowizji</t>
  </si>
  <si>
    <t xml:space="preserve">Kwota prowizji = Kwota kredytu x stawka prowizji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</si>
</sst>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#.00"/>
    <numFmt numFmtId="167" formatCode="#,##0.00000"/>
    <numFmt numFmtId="168" formatCode="0.00%"/>
    <numFmt numFmtId="169" formatCode="D/MM/YYYY"/>
    <numFmt numFmtId="170" formatCode="#,##0.00"/>
    <numFmt numFmtId="171" formatCode="DD/MM/YYYY"/>
    <numFmt numFmtId="172" formatCode="#,##0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vertical="center" indent="1"/>
    </xf>
    <xf numFmtId="164" fontId="3" fillId="0" borderId="0" xfId="0" applyFont="1" applyBorder="1" applyAlignment="1">
      <alignment horizontal="left" wrapText="1" inden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horizontal="left" indent="1"/>
    </xf>
    <xf numFmtId="166" fontId="1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8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/>
    </xf>
    <xf numFmtId="164" fontId="1" fillId="3" borderId="2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center"/>
    </xf>
    <xf numFmtId="171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6" fontId="0" fillId="0" borderId="3" xfId="0" applyNumberFormat="1" applyFont="1" applyBorder="1" applyAlignment="1">
      <alignment horizontal="right"/>
    </xf>
    <xf numFmtId="170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right"/>
    </xf>
    <xf numFmtId="170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right"/>
    </xf>
    <xf numFmtId="170" fontId="0" fillId="0" borderId="8" xfId="0" applyNumberFormat="1" applyFont="1" applyBorder="1" applyAlignment="1">
      <alignment/>
    </xf>
    <xf numFmtId="168" fontId="0" fillId="0" borderId="8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/>
    </xf>
    <xf numFmtId="171" fontId="0" fillId="0" borderId="7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/>
    </xf>
    <xf numFmtId="168" fontId="0" fillId="0" borderId="9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4" fontId="5" fillId="3" borderId="10" xfId="0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right"/>
    </xf>
    <xf numFmtId="166" fontId="1" fillId="3" borderId="11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4" fontId="0" fillId="0" borderId="12" xfId="0" applyBorder="1" applyAlignment="1">
      <alignment/>
    </xf>
    <xf numFmtId="166" fontId="1" fillId="0" borderId="12" xfId="0" applyNumberFormat="1" applyFont="1" applyBorder="1" applyAlignment="1">
      <alignment horizontal="right"/>
    </xf>
    <xf numFmtId="164" fontId="5" fillId="3" borderId="13" xfId="0" applyFont="1" applyFill="1" applyBorder="1" applyAlignment="1">
      <alignment horizontal="left" vertical="center" wrapText="1" indent="2"/>
    </xf>
    <xf numFmtId="166" fontId="1" fillId="3" borderId="13" xfId="0" applyNumberFormat="1" applyFont="1" applyFill="1" applyBorder="1" applyAlignment="1">
      <alignment horizontal="right" vertical="center" wrapText="1"/>
    </xf>
    <xf numFmtId="166" fontId="1" fillId="3" borderId="13" xfId="0" applyNumberFormat="1" applyFont="1" applyFill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center" wrapText="1"/>
    </xf>
    <xf numFmtId="166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right"/>
    </xf>
    <xf numFmtId="170" fontId="0" fillId="3" borderId="15" xfId="0" applyNumberFormat="1" applyFill="1" applyBorder="1" applyAlignment="1">
      <alignment/>
    </xf>
    <xf numFmtId="168" fontId="0" fillId="3" borderId="16" xfId="0" applyNumberFormat="1" applyFill="1" applyBorder="1" applyAlignment="1">
      <alignment horizontal="center"/>
    </xf>
    <xf numFmtId="164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133</xdr:row>
      <xdr:rowOff>104775</xdr:rowOff>
    </xdr:from>
    <xdr:to>
      <xdr:col>7</xdr:col>
      <xdr:colOff>438150</xdr:colOff>
      <xdr:row>133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86050" y="34804350"/>
          <a:ext cx="3733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90" zoomScaleNormal="90" zoomScaleSheetLayoutView="80" workbookViewId="0" topLeftCell="A1">
      <selection activeCell="C3" sqref="C3"/>
    </sheetView>
  </sheetViews>
  <sheetFormatPr defaultColWidth="12.57421875" defaultRowHeight="10.5" customHeight="1"/>
  <cols>
    <col min="1" max="1" width="8.8515625" style="0" customWidth="1"/>
    <col min="2" max="2" width="16.00390625" style="1" customWidth="1"/>
    <col min="3" max="3" width="15.421875" style="0" customWidth="1"/>
    <col min="4" max="4" width="7.140625" style="0" customWidth="1"/>
    <col min="5" max="5" width="16.7109375" style="2" customWidth="1"/>
    <col min="6" max="6" width="15.7109375" style="0" customWidth="1"/>
    <col min="7" max="7" width="9.8515625" style="0" customWidth="1"/>
    <col min="8" max="8" width="19.00390625" style="3" customWidth="1"/>
    <col min="9" max="9" width="3.7109375" style="3" customWidth="1"/>
    <col min="10" max="10" width="40.421875" style="4" customWidth="1"/>
    <col min="11" max="16384" width="11.7109375" style="0" customWidth="1"/>
  </cols>
  <sheetData>
    <row r="1" spans="1:9" ht="32.25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8" ht="17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5.25" customHeight="1">
      <c r="A3" s="8" t="s">
        <v>2</v>
      </c>
      <c r="B3" s="8"/>
      <c r="C3" s="9"/>
      <c r="D3" s="9"/>
      <c r="E3" s="9"/>
      <c r="F3" s="9"/>
      <c r="G3" s="9"/>
      <c r="H3" s="9"/>
    </row>
    <row r="4" spans="1:8" ht="18" customHeight="1">
      <c r="A4" s="10"/>
      <c r="B4" s="11"/>
      <c r="C4" s="12"/>
      <c r="D4" s="6"/>
      <c r="E4" s="6"/>
      <c r="F4" s="6"/>
      <c r="G4" s="6"/>
      <c r="H4" s="6"/>
    </row>
    <row r="5" spans="1:9" ht="16.5" customHeight="1">
      <c r="A5" s="8" t="s">
        <v>3</v>
      </c>
      <c r="B5" s="8"/>
      <c r="C5" s="13"/>
      <c r="D5" s="6"/>
      <c r="E5" s="6"/>
      <c r="F5" s="6"/>
      <c r="G5" s="6"/>
      <c r="H5" s="6"/>
      <c r="I5" s="6"/>
    </row>
    <row r="6" spans="1:8" ht="12.75" customHeight="1">
      <c r="A6" s="14" t="s">
        <v>4</v>
      </c>
      <c r="B6" s="6"/>
      <c r="C6" s="12"/>
      <c r="D6" s="6"/>
      <c r="E6" s="6"/>
      <c r="F6" s="6"/>
      <c r="G6" s="6"/>
      <c r="H6" s="6"/>
    </row>
    <row r="7" spans="2:11" ht="15.75" customHeight="1">
      <c r="B7" s="6"/>
      <c r="C7" s="12"/>
      <c r="D7" s="6"/>
      <c r="E7" s="6"/>
      <c r="F7" s="6"/>
      <c r="G7" s="6"/>
      <c r="H7" s="6"/>
      <c r="I7" s="15"/>
      <c r="J7" s="16"/>
      <c r="K7" s="17"/>
    </row>
    <row r="8" spans="1:11" ht="34.5" customHeight="1">
      <c r="A8" s="8" t="s">
        <v>5</v>
      </c>
      <c r="B8" s="8"/>
      <c r="C8" s="13"/>
      <c r="D8" s="6"/>
      <c r="E8" s="6"/>
      <c r="F8" s="6"/>
      <c r="G8" s="6"/>
      <c r="H8" s="6"/>
      <c r="I8" s="15"/>
      <c r="J8" s="16"/>
      <c r="K8" s="17"/>
    </row>
    <row r="9" spans="1:11" ht="9" customHeight="1">
      <c r="A9" s="6"/>
      <c r="B9" s="6"/>
      <c r="C9" s="18"/>
      <c r="D9" s="6"/>
      <c r="E9" s="6"/>
      <c r="F9" s="6"/>
      <c r="G9" s="6"/>
      <c r="H9" s="6"/>
      <c r="I9" s="15"/>
      <c r="J9" s="16"/>
      <c r="K9" s="17"/>
    </row>
    <row r="10" spans="1:9" ht="21" customHeight="1">
      <c r="A10" s="5" t="s">
        <v>0</v>
      </c>
      <c r="B10" s="5"/>
      <c r="C10" s="5"/>
      <c r="D10" s="5"/>
      <c r="E10" s="5"/>
      <c r="F10" s="5"/>
      <c r="G10" s="5"/>
      <c r="H10" s="5"/>
      <c r="I10" s="19"/>
    </row>
    <row r="11" spans="1:9" ht="21" customHeight="1">
      <c r="A11" s="20" t="s">
        <v>6</v>
      </c>
      <c r="B11" s="21" t="s">
        <v>7</v>
      </c>
      <c r="C11" s="21"/>
      <c r="D11" s="20" t="s">
        <v>8</v>
      </c>
      <c r="E11" s="22" t="s">
        <v>9</v>
      </c>
      <c r="F11" s="20" t="s">
        <v>10</v>
      </c>
      <c r="G11" s="20" t="s">
        <v>11</v>
      </c>
      <c r="H11" s="23" t="s">
        <v>12</v>
      </c>
      <c r="I11" s="19"/>
    </row>
    <row r="12" spans="1:9" ht="21" customHeight="1">
      <c r="A12" s="20"/>
      <c r="B12" s="24" t="s">
        <v>13</v>
      </c>
      <c r="C12" s="20" t="s">
        <v>14</v>
      </c>
      <c r="D12" s="20"/>
      <c r="E12" s="22"/>
      <c r="F12" s="20"/>
      <c r="G12" s="20"/>
      <c r="H12" s="23"/>
      <c r="I12" s="19"/>
    </row>
    <row r="13" spans="1:9" ht="9" customHeight="1">
      <c r="A13" s="25">
        <v>1</v>
      </c>
      <c r="B13" s="25">
        <v>2</v>
      </c>
      <c r="C13" s="25">
        <v>3</v>
      </c>
      <c r="D13" s="25">
        <v>4</v>
      </c>
      <c r="E13" s="26">
        <v>5</v>
      </c>
      <c r="F13" s="25">
        <v>6</v>
      </c>
      <c r="G13" s="25">
        <v>7</v>
      </c>
      <c r="H13" s="25">
        <v>8</v>
      </c>
      <c r="I13" s="19"/>
    </row>
    <row r="14" spans="1:9" ht="21" customHeight="1">
      <c r="A14" s="27">
        <v>2017</v>
      </c>
      <c r="B14" s="28">
        <v>42998</v>
      </c>
      <c r="C14" s="28">
        <v>43008</v>
      </c>
      <c r="D14" s="27">
        <v>10</v>
      </c>
      <c r="E14" s="29"/>
      <c r="F14" s="30">
        <v>1800000</v>
      </c>
      <c r="G14" s="31">
        <f>C5</f>
        <v>0</v>
      </c>
      <c r="H14" s="32">
        <f>(D14*F14*G14)/365</f>
        <v>0</v>
      </c>
      <c r="I14" s="19"/>
    </row>
    <row r="15" spans="1:9" ht="21" customHeight="1">
      <c r="A15" s="27">
        <v>2017</v>
      </c>
      <c r="B15" s="33">
        <v>43009</v>
      </c>
      <c r="C15" s="33">
        <v>43039</v>
      </c>
      <c r="D15" s="27">
        <v>31</v>
      </c>
      <c r="E15" s="29"/>
      <c r="F15" s="30">
        <f>F14-E14</f>
        <v>1800000</v>
      </c>
      <c r="G15" s="31">
        <f>G14</f>
        <v>0</v>
      </c>
      <c r="H15" s="32">
        <f>(D15*F15*G15)/365</f>
        <v>0</v>
      </c>
      <c r="I15" s="19"/>
    </row>
    <row r="16" spans="1:9" ht="21" customHeight="1">
      <c r="A16" s="27">
        <v>2017</v>
      </c>
      <c r="B16" s="33">
        <v>43040</v>
      </c>
      <c r="C16" s="33">
        <v>43069</v>
      </c>
      <c r="D16" s="27">
        <v>30</v>
      </c>
      <c r="E16" s="29"/>
      <c r="F16" s="30">
        <f>F15-E15</f>
        <v>1800000</v>
      </c>
      <c r="G16" s="31">
        <f>G14</f>
        <v>0</v>
      </c>
      <c r="H16" s="32">
        <f>(D16*F16*G16)/365</f>
        <v>0</v>
      </c>
      <c r="I16" s="19"/>
    </row>
    <row r="17" spans="1:9" ht="21" customHeight="1">
      <c r="A17" s="27">
        <v>2017</v>
      </c>
      <c r="B17" s="34">
        <v>43070</v>
      </c>
      <c r="C17" s="34">
        <v>43100</v>
      </c>
      <c r="D17" s="35">
        <v>31</v>
      </c>
      <c r="E17" s="36"/>
      <c r="F17" s="37">
        <f>F16-E16</f>
        <v>1800000</v>
      </c>
      <c r="G17" s="38">
        <f>G14</f>
        <v>0</v>
      </c>
      <c r="H17" s="39">
        <f>(D17*F17*G17)/365</f>
        <v>0</v>
      </c>
      <c r="I17" s="19"/>
    </row>
    <row r="18" spans="1:9" ht="21" customHeight="1">
      <c r="A18" s="40" t="s">
        <v>15</v>
      </c>
      <c r="B18" s="40"/>
      <c r="C18" s="40"/>
      <c r="D18" s="41">
        <f>SUM(D14:D17)</f>
        <v>102</v>
      </c>
      <c r="E18" s="42">
        <f>SUM(E15:E17)</f>
        <v>0</v>
      </c>
      <c r="F18" s="43"/>
      <c r="G18" s="44"/>
      <c r="H18" s="45">
        <f>SUM(H14:H17)</f>
        <v>0</v>
      </c>
      <c r="I18" s="19"/>
    </row>
    <row r="19" spans="1:9" ht="21" customHeight="1">
      <c r="A19" s="46">
        <v>2018</v>
      </c>
      <c r="B19" s="33">
        <v>43101</v>
      </c>
      <c r="C19" s="33">
        <v>43131</v>
      </c>
      <c r="D19" s="27">
        <v>31</v>
      </c>
      <c r="E19" s="47"/>
      <c r="F19" s="30">
        <f>F17-E17</f>
        <v>1800000</v>
      </c>
      <c r="G19" s="48">
        <f>G14</f>
        <v>0</v>
      </c>
      <c r="H19" s="49">
        <f>(D19*F19*G19)/365</f>
        <v>0</v>
      </c>
      <c r="I19" s="50"/>
    </row>
    <row r="20" spans="1:9" ht="21" customHeight="1">
      <c r="A20" s="27">
        <v>2018</v>
      </c>
      <c r="B20" s="33">
        <v>43132</v>
      </c>
      <c r="C20" s="33">
        <v>43159</v>
      </c>
      <c r="D20" s="27">
        <v>28</v>
      </c>
      <c r="E20" s="29"/>
      <c r="F20" s="30">
        <f>F19-E19</f>
        <v>1800000</v>
      </c>
      <c r="G20" s="31">
        <f>G14</f>
        <v>0</v>
      </c>
      <c r="H20" s="32">
        <f>(D20*F20*G20)/365</f>
        <v>0</v>
      </c>
      <c r="I20" s="50"/>
    </row>
    <row r="21" spans="1:9" ht="21" customHeight="1">
      <c r="A21" s="27">
        <v>2018</v>
      </c>
      <c r="B21" s="33">
        <v>43160</v>
      </c>
      <c r="C21" s="33">
        <v>43190</v>
      </c>
      <c r="D21" s="27">
        <v>31</v>
      </c>
      <c r="E21" s="29"/>
      <c r="F21" s="30">
        <f>F20-E20</f>
        <v>1800000</v>
      </c>
      <c r="G21" s="31">
        <f>G14</f>
        <v>0</v>
      </c>
      <c r="H21" s="32">
        <f>(D21*F21*G21)/365</f>
        <v>0</v>
      </c>
      <c r="I21" s="19"/>
    </row>
    <row r="22" spans="1:9" ht="21" customHeight="1">
      <c r="A22" s="27">
        <v>2018</v>
      </c>
      <c r="B22" s="33">
        <v>43191</v>
      </c>
      <c r="C22" s="33">
        <v>43220</v>
      </c>
      <c r="D22" s="27">
        <v>30</v>
      </c>
      <c r="E22" s="29">
        <v>50000</v>
      </c>
      <c r="F22" s="30">
        <f>F21-E21</f>
        <v>1800000</v>
      </c>
      <c r="G22" s="31">
        <f>G14</f>
        <v>0</v>
      </c>
      <c r="H22" s="32">
        <f>(D22*F22*G22)/365</f>
        <v>0</v>
      </c>
      <c r="I22" s="19"/>
    </row>
    <row r="23" spans="1:9" ht="21" customHeight="1">
      <c r="A23" s="27">
        <v>2018</v>
      </c>
      <c r="B23" s="33">
        <v>43221</v>
      </c>
      <c r="C23" s="33">
        <v>43251</v>
      </c>
      <c r="D23" s="27">
        <v>31</v>
      </c>
      <c r="E23" s="29"/>
      <c r="F23" s="30">
        <f>F22-E22</f>
        <v>1750000</v>
      </c>
      <c r="G23" s="31">
        <f>G14</f>
        <v>0</v>
      </c>
      <c r="H23" s="32">
        <f>(D23*F23*G23)/365</f>
        <v>0</v>
      </c>
      <c r="I23" s="19"/>
    </row>
    <row r="24" spans="1:9" ht="21" customHeight="1">
      <c r="A24" s="27">
        <v>2018</v>
      </c>
      <c r="B24" s="33">
        <v>43252</v>
      </c>
      <c r="C24" s="33">
        <v>43281</v>
      </c>
      <c r="D24" s="27">
        <v>30</v>
      </c>
      <c r="E24" s="29"/>
      <c r="F24" s="30">
        <f>F23-E23</f>
        <v>1750000</v>
      </c>
      <c r="G24" s="31">
        <f>G14</f>
        <v>0</v>
      </c>
      <c r="H24" s="32">
        <f>(D24*F24*G24)/365</f>
        <v>0</v>
      </c>
      <c r="I24" s="19"/>
    </row>
    <row r="25" spans="1:9" ht="21" customHeight="1">
      <c r="A25" s="27">
        <v>2018</v>
      </c>
      <c r="B25" s="33">
        <v>43282</v>
      </c>
      <c r="C25" s="33">
        <v>43312</v>
      </c>
      <c r="D25" s="27">
        <v>31</v>
      </c>
      <c r="E25" s="29"/>
      <c r="F25" s="30">
        <f>F24-E24</f>
        <v>1750000</v>
      </c>
      <c r="G25" s="31">
        <f>G14</f>
        <v>0</v>
      </c>
      <c r="H25" s="32">
        <f>(D25*F25*G25)/365</f>
        <v>0</v>
      </c>
      <c r="I25" s="19"/>
    </row>
    <row r="26" spans="1:9" ht="21" customHeight="1">
      <c r="A26" s="27">
        <v>2018</v>
      </c>
      <c r="B26" s="33">
        <v>43313</v>
      </c>
      <c r="C26" s="33">
        <v>43343</v>
      </c>
      <c r="D26" s="27">
        <v>31</v>
      </c>
      <c r="E26" s="29"/>
      <c r="F26" s="30">
        <f>F25-E25</f>
        <v>1750000</v>
      </c>
      <c r="G26" s="31">
        <f>G14</f>
        <v>0</v>
      </c>
      <c r="H26" s="32">
        <f>(D26*F26*G26)/365</f>
        <v>0</v>
      </c>
      <c r="I26" s="19"/>
    </row>
    <row r="27" spans="1:9" ht="21" customHeight="1">
      <c r="A27" s="27">
        <v>2018</v>
      </c>
      <c r="B27" s="33">
        <v>43344</v>
      </c>
      <c r="C27" s="33">
        <v>43373</v>
      </c>
      <c r="D27" s="27">
        <v>30</v>
      </c>
      <c r="E27" s="29"/>
      <c r="F27" s="30">
        <f>F26-E26</f>
        <v>1750000</v>
      </c>
      <c r="G27" s="31">
        <f>G14</f>
        <v>0</v>
      </c>
      <c r="H27" s="32">
        <f>(D27*F27*G27)/365</f>
        <v>0</v>
      </c>
      <c r="I27" s="19"/>
    </row>
    <row r="28" spans="1:9" ht="21" customHeight="1">
      <c r="A28" s="27">
        <v>2018</v>
      </c>
      <c r="B28" s="33">
        <v>43374</v>
      </c>
      <c r="C28" s="33">
        <v>43404</v>
      </c>
      <c r="D28" s="27">
        <v>31</v>
      </c>
      <c r="E28" s="29"/>
      <c r="F28" s="30">
        <f>F27-E27</f>
        <v>1750000</v>
      </c>
      <c r="G28" s="31">
        <f>G14</f>
        <v>0</v>
      </c>
      <c r="H28" s="32">
        <f>(D28*F28*G28)/365</f>
        <v>0</v>
      </c>
      <c r="I28" s="19"/>
    </row>
    <row r="29" spans="1:9" ht="21" customHeight="1">
      <c r="A29" s="27">
        <v>2018</v>
      </c>
      <c r="B29" s="33">
        <v>43405</v>
      </c>
      <c r="C29" s="33">
        <v>43434</v>
      </c>
      <c r="D29" s="27">
        <v>30</v>
      </c>
      <c r="E29" s="29"/>
      <c r="F29" s="30">
        <f>F28-E28</f>
        <v>1750000</v>
      </c>
      <c r="G29" s="31">
        <f>G14</f>
        <v>0</v>
      </c>
      <c r="H29" s="32">
        <f>(D29*F29*G29)/365</f>
        <v>0</v>
      </c>
      <c r="I29" s="19"/>
    </row>
    <row r="30" spans="1:9" ht="21" customHeight="1">
      <c r="A30" s="27">
        <v>2018</v>
      </c>
      <c r="B30" s="34">
        <v>43435</v>
      </c>
      <c r="C30" s="34">
        <v>43465</v>
      </c>
      <c r="D30" s="35">
        <v>31</v>
      </c>
      <c r="E30" s="51"/>
      <c r="F30" s="52">
        <f>F29-E29</f>
        <v>1750000</v>
      </c>
      <c r="G30" s="53">
        <f>G14</f>
        <v>0</v>
      </c>
      <c r="H30" s="54">
        <f>(D30*F30*G30)/365</f>
        <v>0</v>
      </c>
      <c r="I30" s="19"/>
    </row>
    <row r="31" spans="1:9" ht="21" customHeight="1">
      <c r="A31" s="40" t="s">
        <v>16</v>
      </c>
      <c r="B31" s="40"/>
      <c r="C31" s="40"/>
      <c r="D31" s="41">
        <f>SUM(D19:D30)</f>
        <v>365</v>
      </c>
      <c r="E31" s="42">
        <f>SUM(E19:E30)</f>
        <v>50000</v>
      </c>
      <c r="F31" s="43"/>
      <c r="G31" s="44"/>
      <c r="H31" s="45">
        <f>SUM(H19:H30)</f>
        <v>0</v>
      </c>
      <c r="I31" s="19"/>
    </row>
    <row r="32" spans="1:9" ht="21" customHeight="1">
      <c r="A32" s="46">
        <v>2019</v>
      </c>
      <c r="B32" s="55">
        <v>43466</v>
      </c>
      <c r="C32" s="55">
        <v>43496</v>
      </c>
      <c r="D32" s="46">
        <v>31</v>
      </c>
      <c r="E32" s="47"/>
      <c r="F32" s="56">
        <f>F30-E30</f>
        <v>1750000</v>
      </c>
      <c r="G32" s="48">
        <f>G14</f>
        <v>0</v>
      </c>
      <c r="H32" s="49">
        <f>(D32*F32*G32)/365</f>
        <v>0</v>
      </c>
      <c r="I32" s="50"/>
    </row>
    <row r="33" spans="1:9" ht="21" customHeight="1">
      <c r="A33" s="27">
        <v>2019</v>
      </c>
      <c r="B33" s="33">
        <v>43497</v>
      </c>
      <c r="C33" s="33">
        <v>43524</v>
      </c>
      <c r="D33" s="27">
        <v>28</v>
      </c>
      <c r="E33" s="29"/>
      <c r="F33" s="30">
        <f>F32-E32</f>
        <v>1750000</v>
      </c>
      <c r="G33" s="31">
        <f>G14</f>
        <v>0</v>
      </c>
      <c r="H33" s="32">
        <f>(D33*F33*G33)/365</f>
        <v>0</v>
      </c>
      <c r="I33" s="50"/>
    </row>
    <row r="34" spans="1:9" ht="21" customHeight="1">
      <c r="A34" s="27">
        <v>2019</v>
      </c>
      <c r="B34" s="33">
        <v>43525</v>
      </c>
      <c r="C34" s="33">
        <v>43555</v>
      </c>
      <c r="D34" s="27">
        <v>31</v>
      </c>
      <c r="E34" s="29"/>
      <c r="F34" s="30">
        <f>F33-E33</f>
        <v>1750000</v>
      </c>
      <c r="G34" s="31">
        <f>G14</f>
        <v>0</v>
      </c>
      <c r="H34" s="32">
        <f>(D34*F34*G34)/365</f>
        <v>0</v>
      </c>
      <c r="I34" s="19"/>
    </row>
    <row r="35" spans="1:9" ht="21" customHeight="1">
      <c r="A35" s="27">
        <v>2019</v>
      </c>
      <c r="B35" s="33">
        <v>43556</v>
      </c>
      <c r="C35" s="33">
        <v>43585</v>
      </c>
      <c r="D35" s="27">
        <v>30</v>
      </c>
      <c r="E35" s="29">
        <v>50000</v>
      </c>
      <c r="F35" s="30">
        <f>F34-E34</f>
        <v>1750000</v>
      </c>
      <c r="G35" s="31">
        <f>G14</f>
        <v>0</v>
      </c>
      <c r="H35" s="32">
        <f>(D35*F35*G35)/365</f>
        <v>0</v>
      </c>
      <c r="I35" s="19"/>
    </row>
    <row r="36" spans="1:9" ht="21" customHeight="1">
      <c r="A36" s="27">
        <v>2019</v>
      </c>
      <c r="B36" s="33">
        <v>43586</v>
      </c>
      <c r="C36" s="33">
        <v>43616</v>
      </c>
      <c r="D36" s="27">
        <v>31</v>
      </c>
      <c r="E36" s="29"/>
      <c r="F36" s="30">
        <f>F35-E35</f>
        <v>1700000</v>
      </c>
      <c r="G36" s="31">
        <f>G14</f>
        <v>0</v>
      </c>
      <c r="H36" s="32">
        <f>(D36*F36*G36)/365</f>
        <v>0</v>
      </c>
      <c r="I36" s="19"/>
    </row>
    <row r="37" spans="1:9" ht="21" customHeight="1">
      <c r="A37" s="27">
        <v>2019</v>
      </c>
      <c r="B37" s="33">
        <v>43617</v>
      </c>
      <c r="C37" s="33">
        <v>43646</v>
      </c>
      <c r="D37" s="27">
        <v>30</v>
      </c>
      <c r="E37" s="29"/>
      <c r="F37" s="30">
        <f>F36-E36</f>
        <v>1700000</v>
      </c>
      <c r="G37" s="31">
        <f>G14</f>
        <v>0</v>
      </c>
      <c r="H37" s="32">
        <f>(D37*F37*G37)/365</f>
        <v>0</v>
      </c>
      <c r="I37" s="19"/>
    </row>
    <row r="38" spans="1:9" ht="21" customHeight="1">
      <c r="A38" s="27">
        <v>2019</v>
      </c>
      <c r="B38" s="33">
        <v>43647</v>
      </c>
      <c r="C38" s="33">
        <v>43677</v>
      </c>
      <c r="D38" s="27">
        <v>31</v>
      </c>
      <c r="E38" s="29"/>
      <c r="F38" s="30">
        <f>F37-E37</f>
        <v>1700000</v>
      </c>
      <c r="G38" s="31">
        <f>G14</f>
        <v>0</v>
      </c>
      <c r="H38" s="32">
        <f>(D38*F38*G38)/365</f>
        <v>0</v>
      </c>
      <c r="I38" s="19"/>
    </row>
    <row r="39" spans="1:9" ht="21" customHeight="1">
      <c r="A39" s="27">
        <v>2019</v>
      </c>
      <c r="B39" s="33">
        <v>43678</v>
      </c>
      <c r="C39" s="33">
        <v>43708</v>
      </c>
      <c r="D39" s="27">
        <v>31</v>
      </c>
      <c r="E39" s="29"/>
      <c r="F39" s="30">
        <f>F38-E38</f>
        <v>1700000</v>
      </c>
      <c r="G39" s="31">
        <f>G14</f>
        <v>0</v>
      </c>
      <c r="H39" s="32">
        <f>(D39*F39*G39)/365</f>
        <v>0</v>
      </c>
      <c r="I39" s="19"/>
    </row>
    <row r="40" spans="1:9" ht="21" customHeight="1">
      <c r="A40" s="27">
        <v>2019</v>
      </c>
      <c r="B40" s="33">
        <v>43709</v>
      </c>
      <c r="C40" s="33">
        <v>43738</v>
      </c>
      <c r="D40" s="27">
        <v>30</v>
      </c>
      <c r="E40" s="29"/>
      <c r="F40" s="30">
        <f>F39-E39</f>
        <v>1700000</v>
      </c>
      <c r="G40" s="31">
        <f>G14</f>
        <v>0</v>
      </c>
      <c r="H40" s="32">
        <f>(D40*F40*G40)/365</f>
        <v>0</v>
      </c>
      <c r="I40" s="19"/>
    </row>
    <row r="41" spans="1:9" ht="21" customHeight="1">
      <c r="A41" s="27">
        <v>2019</v>
      </c>
      <c r="B41" s="33">
        <v>43739</v>
      </c>
      <c r="C41" s="33">
        <v>43769</v>
      </c>
      <c r="D41" s="27">
        <v>31</v>
      </c>
      <c r="E41" s="29"/>
      <c r="F41" s="30">
        <f>F40-E40</f>
        <v>1700000</v>
      </c>
      <c r="G41" s="31">
        <f>G14</f>
        <v>0</v>
      </c>
      <c r="H41" s="32">
        <f>(D41*F41*G41)/365</f>
        <v>0</v>
      </c>
      <c r="I41" s="19"/>
    </row>
    <row r="42" spans="1:9" ht="21" customHeight="1">
      <c r="A42" s="27">
        <v>2019</v>
      </c>
      <c r="B42" s="33">
        <v>43770</v>
      </c>
      <c r="C42" s="33">
        <v>43799</v>
      </c>
      <c r="D42" s="27">
        <v>30</v>
      </c>
      <c r="E42" s="29"/>
      <c r="F42" s="30">
        <f>F41-E41</f>
        <v>1700000</v>
      </c>
      <c r="G42" s="31">
        <f>G14</f>
        <v>0</v>
      </c>
      <c r="H42" s="32">
        <f>(D42*F42*G42)/365</f>
        <v>0</v>
      </c>
      <c r="I42" s="19"/>
    </row>
    <row r="43" spans="1:9" ht="21" customHeight="1">
      <c r="A43" s="27">
        <v>2019</v>
      </c>
      <c r="B43" s="34">
        <v>43800</v>
      </c>
      <c r="C43" s="34">
        <v>43830</v>
      </c>
      <c r="D43" s="35">
        <v>31</v>
      </c>
      <c r="E43" s="51"/>
      <c r="F43" s="52">
        <f>F42-E42</f>
        <v>1700000</v>
      </c>
      <c r="G43" s="53">
        <f>G14</f>
        <v>0</v>
      </c>
      <c r="H43" s="54">
        <f>(D43*F43*G43)/365</f>
        <v>0</v>
      </c>
      <c r="I43" s="19"/>
    </row>
    <row r="44" spans="1:9" ht="21" customHeight="1">
      <c r="A44" s="40" t="s">
        <v>17</v>
      </c>
      <c r="B44" s="40"/>
      <c r="C44" s="40"/>
      <c r="D44" s="41">
        <f>SUM(D32:D43)</f>
        <v>365</v>
      </c>
      <c r="E44" s="42">
        <f>SUM(E32:E43)</f>
        <v>50000</v>
      </c>
      <c r="F44" s="43"/>
      <c r="G44" s="44"/>
      <c r="H44" s="45">
        <f>SUM(H32:H43)</f>
        <v>0</v>
      </c>
      <c r="I44" s="19"/>
    </row>
    <row r="45" spans="1:9" ht="21" customHeight="1">
      <c r="A45" s="27">
        <v>2020</v>
      </c>
      <c r="B45" s="33">
        <v>43831</v>
      </c>
      <c r="C45" s="33">
        <v>43861</v>
      </c>
      <c r="D45" s="27">
        <v>31</v>
      </c>
      <c r="E45" s="47"/>
      <c r="F45" s="30">
        <f>F43-E43</f>
        <v>1700000</v>
      </c>
      <c r="G45" s="57">
        <f>G14</f>
        <v>0</v>
      </c>
      <c r="H45" s="32">
        <f>(D45*F45*G45)/366</f>
        <v>0</v>
      </c>
      <c r="I45" s="50"/>
    </row>
    <row r="46" spans="1:9" ht="21" customHeight="1">
      <c r="A46" s="27">
        <v>2020</v>
      </c>
      <c r="B46" s="33">
        <v>43862</v>
      </c>
      <c r="C46" s="33">
        <v>43890</v>
      </c>
      <c r="D46" s="27">
        <v>29</v>
      </c>
      <c r="E46" s="29"/>
      <c r="F46" s="30">
        <f>F45-E45</f>
        <v>1700000</v>
      </c>
      <c r="G46" s="31">
        <f>G14</f>
        <v>0</v>
      </c>
      <c r="H46" s="32">
        <f>(D46*F46*G46)/366</f>
        <v>0</v>
      </c>
      <c r="I46" s="50"/>
    </row>
    <row r="47" spans="1:9" ht="21" customHeight="1">
      <c r="A47" s="27">
        <v>2020</v>
      </c>
      <c r="B47" s="33">
        <v>43891</v>
      </c>
      <c r="C47" s="33">
        <v>43921</v>
      </c>
      <c r="D47" s="27">
        <v>31</v>
      </c>
      <c r="E47" s="29"/>
      <c r="F47" s="30">
        <f>F46-E46</f>
        <v>1700000</v>
      </c>
      <c r="G47" s="31">
        <f>G14</f>
        <v>0</v>
      </c>
      <c r="H47" s="32">
        <f>(D47*F47*G47)/366</f>
        <v>0</v>
      </c>
      <c r="I47" s="19"/>
    </row>
    <row r="48" spans="1:9" ht="21" customHeight="1">
      <c r="A48" s="27">
        <v>2020</v>
      </c>
      <c r="B48" s="33">
        <v>43922</v>
      </c>
      <c r="C48" s="33">
        <v>43951</v>
      </c>
      <c r="D48" s="27">
        <v>30</v>
      </c>
      <c r="E48" s="29"/>
      <c r="F48" s="30">
        <f>F47-E47</f>
        <v>1700000</v>
      </c>
      <c r="G48" s="31">
        <f>G14</f>
        <v>0</v>
      </c>
      <c r="H48" s="32">
        <f>(D48*F48*G48)/366</f>
        <v>0</v>
      </c>
      <c r="I48" s="19"/>
    </row>
    <row r="49" spans="1:9" ht="21" customHeight="1">
      <c r="A49" s="27">
        <v>2020</v>
      </c>
      <c r="B49" s="33">
        <v>43952</v>
      </c>
      <c r="C49" s="33">
        <v>43982</v>
      </c>
      <c r="D49" s="27">
        <v>31</v>
      </c>
      <c r="E49" s="29">
        <v>100000</v>
      </c>
      <c r="F49" s="30">
        <f>F48-E48</f>
        <v>1700000</v>
      </c>
      <c r="G49" s="31">
        <f>G14</f>
        <v>0</v>
      </c>
      <c r="H49" s="32">
        <f>(D49*F49*G49)/366</f>
        <v>0</v>
      </c>
      <c r="I49" s="19"/>
    </row>
    <row r="50" spans="1:9" ht="21" customHeight="1">
      <c r="A50" s="27">
        <v>2020</v>
      </c>
      <c r="B50" s="33">
        <v>43983</v>
      </c>
      <c r="C50" s="33">
        <v>44012</v>
      </c>
      <c r="D50" s="27">
        <v>30</v>
      </c>
      <c r="E50" s="29"/>
      <c r="F50" s="30">
        <f>F49-E49</f>
        <v>1600000</v>
      </c>
      <c r="G50" s="31">
        <f>G14</f>
        <v>0</v>
      </c>
      <c r="H50" s="32">
        <f>(D50*F50*G50)/366</f>
        <v>0</v>
      </c>
      <c r="I50" s="19"/>
    </row>
    <row r="51" spans="1:9" ht="21" customHeight="1">
      <c r="A51" s="27">
        <v>2020</v>
      </c>
      <c r="B51" s="33">
        <v>44013</v>
      </c>
      <c r="C51" s="33">
        <v>44043</v>
      </c>
      <c r="D51" s="27">
        <v>31</v>
      </c>
      <c r="E51" s="29"/>
      <c r="F51" s="30">
        <f>F50-E50</f>
        <v>1600000</v>
      </c>
      <c r="G51" s="31">
        <f>G14</f>
        <v>0</v>
      </c>
      <c r="H51" s="32">
        <f>(D51*F51*G51)/366</f>
        <v>0</v>
      </c>
      <c r="I51" s="19"/>
    </row>
    <row r="52" spans="1:9" ht="21" customHeight="1">
      <c r="A52" s="27">
        <v>2020</v>
      </c>
      <c r="B52" s="33">
        <v>44044</v>
      </c>
      <c r="C52" s="33">
        <v>44074</v>
      </c>
      <c r="D52" s="27">
        <v>31</v>
      </c>
      <c r="E52" s="29">
        <v>100000</v>
      </c>
      <c r="F52" s="30">
        <f>F51-E51</f>
        <v>1600000</v>
      </c>
      <c r="G52" s="31">
        <f>G14</f>
        <v>0</v>
      </c>
      <c r="H52" s="32">
        <f>(D52*F52*G52)/366</f>
        <v>0</v>
      </c>
      <c r="I52" s="19"/>
    </row>
    <row r="53" spans="1:9" ht="21" customHeight="1">
      <c r="A53" s="27">
        <v>2020</v>
      </c>
      <c r="B53" s="33">
        <v>44075</v>
      </c>
      <c r="C53" s="33">
        <v>44104</v>
      </c>
      <c r="D53" s="27">
        <v>30</v>
      </c>
      <c r="E53" s="29"/>
      <c r="F53" s="30">
        <f>F52-E52</f>
        <v>1500000</v>
      </c>
      <c r="G53" s="31">
        <f>G14</f>
        <v>0</v>
      </c>
      <c r="H53" s="32">
        <f>(D53*F53*G53)/366</f>
        <v>0</v>
      </c>
      <c r="I53" s="19"/>
    </row>
    <row r="54" spans="1:9" ht="21" customHeight="1">
      <c r="A54" s="27">
        <v>2020</v>
      </c>
      <c r="B54" s="33">
        <v>44105</v>
      </c>
      <c r="C54" s="33">
        <v>44135</v>
      </c>
      <c r="D54" s="27">
        <v>31</v>
      </c>
      <c r="E54" s="29"/>
      <c r="F54" s="30">
        <f>F53-E53</f>
        <v>1500000</v>
      </c>
      <c r="G54" s="31">
        <f>G14</f>
        <v>0</v>
      </c>
      <c r="H54" s="32">
        <f>(D54*F54*G54)/366</f>
        <v>0</v>
      </c>
      <c r="I54" s="19"/>
    </row>
    <row r="55" spans="1:9" ht="21" customHeight="1">
      <c r="A55" s="27">
        <v>2020</v>
      </c>
      <c r="B55" s="33">
        <v>44136</v>
      </c>
      <c r="C55" s="33">
        <v>44165</v>
      </c>
      <c r="D55" s="27">
        <v>30</v>
      </c>
      <c r="E55" s="29"/>
      <c r="F55" s="30">
        <f>F54-E54</f>
        <v>1500000</v>
      </c>
      <c r="G55" s="31">
        <f>G14</f>
        <v>0</v>
      </c>
      <c r="H55" s="32">
        <f>(D55*F55*G55)/366</f>
        <v>0</v>
      </c>
      <c r="I55" s="19"/>
    </row>
    <row r="56" spans="1:9" ht="21" customHeight="1">
      <c r="A56" s="27">
        <v>2020</v>
      </c>
      <c r="B56" s="34">
        <v>44166</v>
      </c>
      <c r="C56" s="34">
        <v>44196</v>
      </c>
      <c r="D56" s="35">
        <v>31</v>
      </c>
      <c r="E56" s="51"/>
      <c r="F56" s="52">
        <f>F55-E55</f>
        <v>1500000</v>
      </c>
      <c r="G56" s="53">
        <f>G14</f>
        <v>0</v>
      </c>
      <c r="H56" s="54">
        <f>(D56*F56*G56)/366</f>
        <v>0</v>
      </c>
      <c r="I56" s="19"/>
    </row>
    <row r="57" spans="1:9" ht="21" customHeight="1">
      <c r="A57" s="40" t="s">
        <v>18</v>
      </c>
      <c r="B57" s="40"/>
      <c r="C57" s="40"/>
      <c r="D57" s="41">
        <f>SUM(D45:D56)</f>
        <v>366</v>
      </c>
      <c r="E57" s="42">
        <f>SUM(E45:E56)</f>
        <v>200000</v>
      </c>
      <c r="F57" s="43"/>
      <c r="G57" s="44"/>
      <c r="H57" s="45">
        <f>SUM(H45:H56)</f>
        <v>0</v>
      </c>
      <c r="I57" s="19"/>
    </row>
    <row r="58" spans="1:9" ht="21" customHeight="1">
      <c r="A58" s="46">
        <v>2021</v>
      </c>
      <c r="B58" s="33">
        <v>44197</v>
      </c>
      <c r="C58" s="33">
        <v>44227</v>
      </c>
      <c r="D58" s="27">
        <v>31</v>
      </c>
      <c r="E58" s="47"/>
      <c r="F58" s="56">
        <f>F56-E56</f>
        <v>1500000</v>
      </c>
      <c r="G58" s="48">
        <f>G14</f>
        <v>0</v>
      </c>
      <c r="H58" s="49">
        <f>(D58*F58*G58)/365</f>
        <v>0</v>
      </c>
      <c r="I58" s="50"/>
    </row>
    <row r="59" spans="1:9" ht="21" customHeight="1">
      <c r="A59" s="27">
        <v>2021</v>
      </c>
      <c r="B59" s="33">
        <v>44228</v>
      </c>
      <c r="C59" s="33">
        <v>44255</v>
      </c>
      <c r="D59" s="27">
        <v>28</v>
      </c>
      <c r="E59" s="29"/>
      <c r="F59" s="30">
        <f>F58-E58</f>
        <v>1500000</v>
      </c>
      <c r="G59" s="31">
        <f>G14</f>
        <v>0</v>
      </c>
      <c r="H59" s="32">
        <f>(D59*F59*G59)/365</f>
        <v>0</v>
      </c>
      <c r="I59" s="50"/>
    </row>
    <row r="60" spans="1:9" ht="21" customHeight="1">
      <c r="A60" s="27">
        <v>2021</v>
      </c>
      <c r="B60" s="33">
        <v>44256</v>
      </c>
      <c r="C60" s="33">
        <v>44286</v>
      </c>
      <c r="D60" s="27">
        <v>31</v>
      </c>
      <c r="E60" s="29"/>
      <c r="F60" s="30">
        <f>F59-E59</f>
        <v>1500000</v>
      </c>
      <c r="G60" s="31">
        <f>G14</f>
        <v>0</v>
      </c>
      <c r="H60" s="32">
        <f>(D60*F60*G60)/365</f>
        <v>0</v>
      </c>
      <c r="I60" s="19"/>
    </row>
    <row r="61" spans="1:9" ht="21" customHeight="1">
      <c r="A61" s="27">
        <v>2021</v>
      </c>
      <c r="B61" s="33">
        <v>44287</v>
      </c>
      <c r="C61" s="33">
        <v>44316</v>
      </c>
      <c r="D61" s="27">
        <v>30</v>
      </c>
      <c r="E61" s="29"/>
      <c r="F61" s="30">
        <f>F60-E60</f>
        <v>1500000</v>
      </c>
      <c r="G61" s="31">
        <f>G14</f>
        <v>0</v>
      </c>
      <c r="H61" s="32">
        <f>(D61*F61*G61)/365</f>
        <v>0</v>
      </c>
      <c r="I61" s="19"/>
    </row>
    <row r="62" spans="1:9" ht="21" customHeight="1">
      <c r="A62" s="27">
        <v>2021</v>
      </c>
      <c r="B62" s="33">
        <v>44317</v>
      </c>
      <c r="C62" s="33">
        <v>44347</v>
      </c>
      <c r="D62" s="27">
        <v>31</v>
      </c>
      <c r="E62" s="29">
        <v>100000</v>
      </c>
      <c r="F62" s="30">
        <f>F61-E61</f>
        <v>1500000</v>
      </c>
      <c r="G62" s="31">
        <f>G14</f>
        <v>0</v>
      </c>
      <c r="H62" s="32">
        <f>(D62*F62*G62)/365</f>
        <v>0</v>
      </c>
      <c r="I62" s="19"/>
    </row>
    <row r="63" spans="1:9" ht="21" customHeight="1">
      <c r="A63" s="27">
        <v>2021</v>
      </c>
      <c r="B63" s="33">
        <v>44348</v>
      </c>
      <c r="C63" s="33">
        <v>44377</v>
      </c>
      <c r="D63" s="27">
        <v>30</v>
      </c>
      <c r="E63" s="29"/>
      <c r="F63" s="30">
        <f>F62-E62</f>
        <v>1400000</v>
      </c>
      <c r="G63" s="31">
        <f>G14</f>
        <v>0</v>
      </c>
      <c r="H63" s="32">
        <f>(D63*F63*G63)/365</f>
        <v>0</v>
      </c>
      <c r="I63" s="19"/>
    </row>
    <row r="64" spans="1:9" ht="21" customHeight="1">
      <c r="A64" s="27">
        <v>2021</v>
      </c>
      <c r="B64" s="33">
        <v>44378</v>
      </c>
      <c r="C64" s="33">
        <v>44408</v>
      </c>
      <c r="D64" s="27">
        <v>31</v>
      </c>
      <c r="E64" s="29"/>
      <c r="F64" s="30">
        <f>F63-E63</f>
        <v>1400000</v>
      </c>
      <c r="G64" s="31">
        <f>G14</f>
        <v>0</v>
      </c>
      <c r="H64" s="32">
        <f>(D64*F64*G64)/365</f>
        <v>0</v>
      </c>
      <c r="I64" s="19"/>
    </row>
    <row r="65" spans="1:9" ht="21" customHeight="1">
      <c r="A65" s="27">
        <v>2021</v>
      </c>
      <c r="B65" s="33">
        <v>44409</v>
      </c>
      <c r="C65" s="33">
        <v>44439</v>
      </c>
      <c r="D65" s="27">
        <v>31</v>
      </c>
      <c r="E65" s="29">
        <v>100000</v>
      </c>
      <c r="F65" s="30">
        <f>F64-E64</f>
        <v>1400000</v>
      </c>
      <c r="G65" s="31">
        <f>G14</f>
        <v>0</v>
      </c>
      <c r="H65" s="32">
        <f>(D65*F65*G65)/365</f>
        <v>0</v>
      </c>
      <c r="I65" s="19"/>
    </row>
    <row r="66" spans="1:9" ht="21" customHeight="1">
      <c r="A66" s="27">
        <v>2021</v>
      </c>
      <c r="B66" s="33">
        <v>44440</v>
      </c>
      <c r="C66" s="33">
        <v>44469</v>
      </c>
      <c r="D66" s="27">
        <v>30</v>
      </c>
      <c r="E66" s="29"/>
      <c r="F66" s="30">
        <f>F65-E65</f>
        <v>1300000</v>
      </c>
      <c r="G66" s="31">
        <f>G14</f>
        <v>0</v>
      </c>
      <c r="H66" s="32">
        <f>(D66*F66*G66)/365</f>
        <v>0</v>
      </c>
      <c r="I66" s="19"/>
    </row>
    <row r="67" spans="1:9" ht="21" customHeight="1">
      <c r="A67" s="27">
        <v>2021</v>
      </c>
      <c r="B67" s="33">
        <v>44470</v>
      </c>
      <c r="C67" s="33">
        <v>44500</v>
      </c>
      <c r="D67" s="27">
        <v>31</v>
      </c>
      <c r="E67" s="29"/>
      <c r="F67" s="30">
        <f>F66-E66</f>
        <v>1300000</v>
      </c>
      <c r="G67" s="31">
        <f>G14</f>
        <v>0</v>
      </c>
      <c r="H67" s="32">
        <f>(D67*F67*G67)/365</f>
        <v>0</v>
      </c>
      <c r="I67" s="19"/>
    </row>
    <row r="68" spans="1:9" ht="21" customHeight="1">
      <c r="A68" s="27">
        <v>2021</v>
      </c>
      <c r="B68" s="33">
        <v>44501</v>
      </c>
      <c r="C68" s="33">
        <v>44530</v>
      </c>
      <c r="D68" s="27">
        <v>30</v>
      </c>
      <c r="E68" s="29"/>
      <c r="F68" s="30">
        <f>F67-E67</f>
        <v>1300000</v>
      </c>
      <c r="G68" s="31">
        <f>G14</f>
        <v>0</v>
      </c>
      <c r="H68" s="32">
        <f>(D68*F68*G68)/365</f>
        <v>0</v>
      </c>
      <c r="I68" s="19"/>
    </row>
    <row r="69" spans="1:9" ht="21" customHeight="1">
      <c r="A69" s="27">
        <v>2021</v>
      </c>
      <c r="B69" s="34">
        <v>44531</v>
      </c>
      <c r="C69" s="34">
        <v>44561</v>
      </c>
      <c r="D69" s="35">
        <v>31</v>
      </c>
      <c r="E69" s="51"/>
      <c r="F69" s="52">
        <f>F68-E68</f>
        <v>1300000</v>
      </c>
      <c r="G69" s="53">
        <f>G14</f>
        <v>0</v>
      </c>
      <c r="H69" s="54">
        <f>(D69*F69*G69)/365</f>
        <v>0</v>
      </c>
      <c r="I69" s="19"/>
    </row>
    <row r="70" spans="1:9" ht="21" customHeight="1">
      <c r="A70" s="40" t="s">
        <v>19</v>
      </c>
      <c r="B70" s="40"/>
      <c r="C70" s="40"/>
      <c r="D70" s="41">
        <f>SUM(D58:D69)</f>
        <v>365</v>
      </c>
      <c r="E70" s="42">
        <f>SUM(E58:E69)</f>
        <v>200000</v>
      </c>
      <c r="F70" s="43"/>
      <c r="G70" s="44"/>
      <c r="H70" s="45">
        <f>SUM(H58:H69)</f>
        <v>0</v>
      </c>
      <c r="I70" s="19"/>
    </row>
    <row r="71" spans="1:9" ht="21" customHeight="1">
      <c r="A71" s="46">
        <v>2022</v>
      </c>
      <c r="B71" s="55">
        <v>44562</v>
      </c>
      <c r="C71" s="55">
        <v>44592</v>
      </c>
      <c r="D71" s="46">
        <v>31</v>
      </c>
      <c r="E71" s="47"/>
      <c r="F71" s="56">
        <f>F69-E69</f>
        <v>1300000</v>
      </c>
      <c r="G71" s="48">
        <f>G14</f>
        <v>0</v>
      </c>
      <c r="H71" s="49">
        <f>(D71*F71*G71)/365</f>
        <v>0</v>
      </c>
      <c r="I71" s="50"/>
    </row>
    <row r="72" spans="1:9" ht="21" customHeight="1">
      <c r="A72" s="27">
        <v>2022</v>
      </c>
      <c r="B72" s="33">
        <v>44593</v>
      </c>
      <c r="C72" s="33">
        <v>44620</v>
      </c>
      <c r="D72" s="27">
        <v>28</v>
      </c>
      <c r="E72" s="29"/>
      <c r="F72" s="30">
        <f>F71-E71</f>
        <v>1300000</v>
      </c>
      <c r="G72" s="31">
        <f>G14</f>
        <v>0</v>
      </c>
      <c r="H72" s="32">
        <f>(D72*F72*G72)/365</f>
        <v>0</v>
      </c>
      <c r="I72" s="50"/>
    </row>
    <row r="73" spans="1:9" ht="21" customHeight="1">
      <c r="A73" s="27">
        <v>2022</v>
      </c>
      <c r="B73" s="33">
        <v>44621</v>
      </c>
      <c r="C73" s="33">
        <v>44651</v>
      </c>
      <c r="D73" s="27">
        <v>31</v>
      </c>
      <c r="E73" s="29"/>
      <c r="F73" s="30">
        <f>F72-E72</f>
        <v>1300000</v>
      </c>
      <c r="G73" s="31">
        <f>G14</f>
        <v>0</v>
      </c>
      <c r="H73" s="32">
        <f>(D73*F73*G73)/365</f>
        <v>0</v>
      </c>
      <c r="I73" s="19"/>
    </row>
    <row r="74" spans="1:9" ht="21" customHeight="1">
      <c r="A74" s="27">
        <v>2022</v>
      </c>
      <c r="B74" s="33">
        <v>44652</v>
      </c>
      <c r="C74" s="33">
        <v>44681</v>
      </c>
      <c r="D74" s="27">
        <v>30</v>
      </c>
      <c r="E74" s="29"/>
      <c r="F74" s="30">
        <f>F73-E73</f>
        <v>1300000</v>
      </c>
      <c r="G74" s="31">
        <f>G14</f>
        <v>0</v>
      </c>
      <c r="H74" s="32">
        <f>(D74*F74*G74)/365</f>
        <v>0</v>
      </c>
      <c r="I74" s="19"/>
    </row>
    <row r="75" spans="1:9" ht="21" customHeight="1">
      <c r="A75" s="27">
        <v>2022</v>
      </c>
      <c r="B75" s="33">
        <v>44682</v>
      </c>
      <c r="C75" s="33">
        <v>44712</v>
      </c>
      <c r="D75" s="27">
        <v>31</v>
      </c>
      <c r="E75" s="29">
        <v>100000</v>
      </c>
      <c r="F75" s="30">
        <f>F74-E74</f>
        <v>1300000</v>
      </c>
      <c r="G75" s="31">
        <f>G14</f>
        <v>0</v>
      </c>
      <c r="H75" s="32">
        <f>(D75*F75*G75)/365</f>
        <v>0</v>
      </c>
      <c r="I75" s="19"/>
    </row>
    <row r="76" spans="1:9" ht="21" customHeight="1">
      <c r="A76" s="27">
        <v>2022</v>
      </c>
      <c r="B76" s="33">
        <v>44713</v>
      </c>
      <c r="C76" s="33">
        <v>44742</v>
      </c>
      <c r="D76" s="27">
        <v>30</v>
      </c>
      <c r="E76" s="29"/>
      <c r="F76" s="30">
        <f>F75-E75</f>
        <v>1200000</v>
      </c>
      <c r="G76" s="31">
        <f>G14</f>
        <v>0</v>
      </c>
      <c r="H76" s="32">
        <f>(D76*F76*G76)/365</f>
        <v>0</v>
      </c>
      <c r="I76" s="19"/>
    </row>
    <row r="77" spans="1:9" ht="21" customHeight="1">
      <c r="A77" s="27">
        <v>2022</v>
      </c>
      <c r="B77" s="33">
        <v>44743</v>
      </c>
      <c r="C77" s="33">
        <v>44773</v>
      </c>
      <c r="D77" s="27">
        <v>31</v>
      </c>
      <c r="E77" s="29"/>
      <c r="F77" s="30">
        <f>F76-E76</f>
        <v>1200000</v>
      </c>
      <c r="G77" s="31">
        <f>G14</f>
        <v>0</v>
      </c>
      <c r="H77" s="32">
        <f>(D77*F77*G77)/365</f>
        <v>0</v>
      </c>
      <c r="I77" s="19"/>
    </row>
    <row r="78" spans="1:9" ht="21" customHeight="1">
      <c r="A78" s="27">
        <v>2022</v>
      </c>
      <c r="B78" s="33">
        <v>44774</v>
      </c>
      <c r="C78" s="33">
        <v>44804</v>
      </c>
      <c r="D78" s="27">
        <v>31</v>
      </c>
      <c r="E78" s="29">
        <v>100000</v>
      </c>
      <c r="F78" s="30">
        <f>F77-E77</f>
        <v>1200000</v>
      </c>
      <c r="G78" s="31">
        <f>G14</f>
        <v>0</v>
      </c>
      <c r="H78" s="32">
        <f>(D78*F78*G78)/365</f>
        <v>0</v>
      </c>
      <c r="I78" s="19"/>
    </row>
    <row r="79" spans="1:9" ht="21" customHeight="1">
      <c r="A79" s="27">
        <v>2022</v>
      </c>
      <c r="B79" s="33">
        <v>44805</v>
      </c>
      <c r="C79" s="33">
        <v>44834</v>
      </c>
      <c r="D79" s="27">
        <v>30</v>
      </c>
      <c r="E79" s="29"/>
      <c r="F79" s="30">
        <f>F78-E78</f>
        <v>1100000</v>
      </c>
      <c r="G79" s="31">
        <f>G14</f>
        <v>0</v>
      </c>
      <c r="H79" s="32">
        <f>(D79*F79*G79)/365</f>
        <v>0</v>
      </c>
      <c r="I79" s="19"/>
    </row>
    <row r="80" spans="1:9" ht="21" customHeight="1">
      <c r="A80" s="27">
        <v>2022</v>
      </c>
      <c r="B80" s="33">
        <v>44835</v>
      </c>
      <c r="C80" s="33">
        <v>44865</v>
      </c>
      <c r="D80" s="27">
        <v>31</v>
      </c>
      <c r="E80" s="29"/>
      <c r="F80" s="30">
        <f>F79-E79</f>
        <v>1100000</v>
      </c>
      <c r="G80" s="31">
        <f>G14</f>
        <v>0</v>
      </c>
      <c r="H80" s="32">
        <f>(D80*F80*G80)/365</f>
        <v>0</v>
      </c>
      <c r="I80" s="19"/>
    </row>
    <row r="81" spans="1:9" ht="21" customHeight="1">
      <c r="A81" s="27">
        <v>2022</v>
      </c>
      <c r="B81" s="33">
        <v>44866</v>
      </c>
      <c r="C81" s="33">
        <v>44895</v>
      </c>
      <c r="D81" s="27">
        <v>30</v>
      </c>
      <c r="E81" s="29"/>
      <c r="F81" s="30">
        <f>F80-E80</f>
        <v>1100000</v>
      </c>
      <c r="G81" s="31">
        <f>G14</f>
        <v>0</v>
      </c>
      <c r="H81" s="32">
        <f>(D81*F81*G81)/365</f>
        <v>0</v>
      </c>
      <c r="I81" s="19"/>
    </row>
    <row r="82" spans="1:9" ht="21" customHeight="1">
      <c r="A82" s="27">
        <v>2022</v>
      </c>
      <c r="B82" s="34">
        <v>44896</v>
      </c>
      <c r="C82" s="34">
        <v>44926</v>
      </c>
      <c r="D82" s="35">
        <v>31</v>
      </c>
      <c r="E82" s="51"/>
      <c r="F82" s="52">
        <f>F81-E81</f>
        <v>1100000</v>
      </c>
      <c r="G82" s="53">
        <f>G14</f>
        <v>0</v>
      </c>
      <c r="H82" s="54">
        <f>(D82*F82*G82)/365</f>
        <v>0</v>
      </c>
      <c r="I82" s="19"/>
    </row>
    <row r="83" spans="1:9" ht="21" customHeight="1">
      <c r="A83" s="40" t="s">
        <v>20</v>
      </c>
      <c r="B83" s="40"/>
      <c r="C83" s="40"/>
      <c r="D83" s="41">
        <f>SUM(D71:D82)</f>
        <v>365</v>
      </c>
      <c r="E83" s="42">
        <f>SUM(E71:E82)</f>
        <v>200000</v>
      </c>
      <c r="F83" s="43"/>
      <c r="G83" s="44"/>
      <c r="H83" s="45">
        <f>SUM(H71:H82)</f>
        <v>0</v>
      </c>
      <c r="I83" s="19"/>
    </row>
    <row r="84" spans="1:9" ht="21" customHeight="1">
      <c r="A84" s="27">
        <v>2023</v>
      </c>
      <c r="B84" s="33">
        <v>44927</v>
      </c>
      <c r="C84" s="33">
        <v>44957</v>
      </c>
      <c r="D84" s="27">
        <v>31</v>
      </c>
      <c r="E84" s="47"/>
      <c r="F84" s="30">
        <f>F82-E82</f>
        <v>1100000</v>
      </c>
      <c r="G84" s="57">
        <f>G14</f>
        <v>0</v>
      </c>
      <c r="H84" s="32">
        <f>(D84*F84*G84)/365</f>
        <v>0</v>
      </c>
      <c r="I84" s="50"/>
    </row>
    <row r="85" spans="1:9" ht="21" customHeight="1">
      <c r="A85" s="27">
        <v>2023</v>
      </c>
      <c r="B85" s="33">
        <v>44958</v>
      </c>
      <c r="C85" s="33">
        <v>44985</v>
      </c>
      <c r="D85" s="27">
        <v>28</v>
      </c>
      <c r="E85" s="29"/>
      <c r="F85" s="30">
        <f>F84-E84</f>
        <v>1100000</v>
      </c>
      <c r="G85" s="31">
        <f>G14</f>
        <v>0</v>
      </c>
      <c r="H85" s="32">
        <f>(D85*F85*G85)/365</f>
        <v>0</v>
      </c>
      <c r="I85" s="50"/>
    </row>
    <row r="86" spans="1:9" ht="21" customHeight="1">
      <c r="A86" s="27">
        <v>2023</v>
      </c>
      <c r="B86" s="33">
        <v>44986</v>
      </c>
      <c r="C86" s="33">
        <v>45016</v>
      </c>
      <c r="D86" s="27">
        <v>31</v>
      </c>
      <c r="E86" s="29">
        <v>100000</v>
      </c>
      <c r="F86" s="30">
        <f>F85-E85</f>
        <v>1100000</v>
      </c>
      <c r="G86" s="31">
        <f>G14</f>
        <v>0</v>
      </c>
      <c r="H86" s="32">
        <f>(D86*F86*G86)/365</f>
        <v>0</v>
      </c>
      <c r="I86" s="19"/>
    </row>
    <row r="87" spans="1:9" ht="21" customHeight="1">
      <c r="A87" s="27">
        <v>2023</v>
      </c>
      <c r="B87" s="33">
        <v>45017</v>
      </c>
      <c r="C87" s="33">
        <v>45046</v>
      </c>
      <c r="D87" s="27">
        <v>30</v>
      </c>
      <c r="E87" s="29"/>
      <c r="F87" s="30">
        <f>F86-E86</f>
        <v>1000000</v>
      </c>
      <c r="G87" s="31">
        <f>G14</f>
        <v>0</v>
      </c>
      <c r="H87" s="32">
        <f>(D87*F87*G87)/365</f>
        <v>0</v>
      </c>
      <c r="I87" s="19"/>
    </row>
    <row r="88" spans="1:9" ht="21" customHeight="1">
      <c r="A88" s="27">
        <v>2023</v>
      </c>
      <c r="B88" s="33">
        <v>45047</v>
      </c>
      <c r="C88" s="33">
        <v>45077</v>
      </c>
      <c r="D88" s="27">
        <v>31</v>
      </c>
      <c r="E88" s="29">
        <v>100000</v>
      </c>
      <c r="F88" s="30">
        <f>F87-E87</f>
        <v>1000000</v>
      </c>
      <c r="G88" s="31">
        <f>G14</f>
        <v>0</v>
      </c>
      <c r="H88" s="32">
        <f>(D88*F88*G88)/365</f>
        <v>0</v>
      </c>
      <c r="I88" s="19"/>
    </row>
    <row r="89" spans="1:9" ht="21" customHeight="1">
      <c r="A89" s="27">
        <v>2023</v>
      </c>
      <c r="B89" s="33">
        <v>45078</v>
      </c>
      <c r="C89" s="33">
        <v>45107</v>
      </c>
      <c r="D89" s="27">
        <v>30</v>
      </c>
      <c r="E89" s="29"/>
      <c r="F89" s="30">
        <f>F88-E88</f>
        <v>900000</v>
      </c>
      <c r="G89" s="31">
        <f>G14</f>
        <v>0</v>
      </c>
      <c r="H89" s="32">
        <f>(D89*F89*G89)/365</f>
        <v>0</v>
      </c>
      <c r="I89" s="19"/>
    </row>
    <row r="90" spans="1:9" ht="21" customHeight="1">
      <c r="A90" s="27">
        <v>2023</v>
      </c>
      <c r="B90" s="33">
        <v>45108</v>
      </c>
      <c r="C90" s="33">
        <v>45138</v>
      </c>
      <c r="D90" s="27">
        <v>31</v>
      </c>
      <c r="E90" s="29"/>
      <c r="F90" s="30">
        <f>F89-E89</f>
        <v>900000</v>
      </c>
      <c r="G90" s="31">
        <f>G14</f>
        <v>0</v>
      </c>
      <c r="H90" s="32">
        <f>(D90*F90*G90)/365</f>
        <v>0</v>
      </c>
      <c r="I90" s="19"/>
    </row>
    <row r="91" spans="1:9" ht="21" customHeight="1">
      <c r="A91" s="27">
        <v>2023</v>
      </c>
      <c r="B91" s="33">
        <v>45139</v>
      </c>
      <c r="C91" s="33">
        <v>45169</v>
      </c>
      <c r="D91" s="27">
        <v>31</v>
      </c>
      <c r="E91" s="29"/>
      <c r="F91" s="30">
        <f>F90-E90</f>
        <v>900000</v>
      </c>
      <c r="G91" s="31">
        <f>G14</f>
        <v>0</v>
      </c>
      <c r="H91" s="32">
        <f>(D91*F91*G91)/365</f>
        <v>0</v>
      </c>
      <c r="I91" s="19"/>
    </row>
    <row r="92" spans="1:9" ht="21" customHeight="1">
      <c r="A92" s="27">
        <v>2023</v>
      </c>
      <c r="B92" s="33">
        <v>45170</v>
      </c>
      <c r="C92" s="33">
        <v>45199</v>
      </c>
      <c r="D92" s="27">
        <v>30</v>
      </c>
      <c r="E92" s="29">
        <v>100000</v>
      </c>
      <c r="F92" s="30">
        <f>F91-E91</f>
        <v>900000</v>
      </c>
      <c r="G92" s="31">
        <f>G14</f>
        <v>0</v>
      </c>
      <c r="H92" s="32">
        <f>(D92*F92*G92)/365</f>
        <v>0</v>
      </c>
      <c r="I92" s="19"/>
    </row>
    <row r="93" spans="1:9" ht="21" customHeight="1">
      <c r="A93" s="27">
        <v>2023</v>
      </c>
      <c r="B93" s="33">
        <v>45200</v>
      </c>
      <c r="C93" s="33">
        <v>45230</v>
      </c>
      <c r="D93" s="27">
        <v>31</v>
      </c>
      <c r="E93" s="29"/>
      <c r="F93" s="30">
        <f>F92-E92</f>
        <v>800000</v>
      </c>
      <c r="G93" s="31">
        <f>G14</f>
        <v>0</v>
      </c>
      <c r="H93" s="32">
        <f>(D93*F93*G93)/365</f>
        <v>0</v>
      </c>
      <c r="I93" s="19"/>
    </row>
    <row r="94" spans="1:9" ht="21" customHeight="1">
      <c r="A94" s="27">
        <v>2023</v>
      </c>
      <c r="B94" s="33">
        <v>45231</v>
      </c>
      <c r="C94" s="33">
        <v>45260</v>
      </c>
      <c r="D94" s="27">
        <v>30</v>
      </c>
      <c r="E94" s="29"/>
      <c r="F94" s="30">
        <f>F93-E93</f>
        <v>800000</v>
      </c>
      <c r="G94" s="31">
        <f>G14</f>
        <v>0</v>
      </c>
      <c r="H94" s="32">
        <f>(D94*F94*G94)/365</f>
        <v>0</v>
      </c>
      <c r="I94" s="19"/>
    </row>
    <row r="95" spans="1:9" ht="21" customHeight="1">
      <c r="A95" s="27">
        <v>2023</v>
      </c>
      <c r="B95" s="34">
        <v>45261</v>
      </c>
      <c r="C95" s="34">
        <v>45291</v>
      </c>
      <c r="D95" s="35">
        <v>31</v>
      </c>
      <c r="E95" s="51"/>
      <c r="F95" s="52">
        <f>F94-E94</f>
        <v>800000</v>
      </c>
      <c r="G95" s="53">
        <f>G14</f>
        <v>0</v>
      </c>
      <c r="H95" s="54">
        <f>(D95*F95*G95)/365</f>
        <v>0</v>
      </c>
      <c r="I95" s="19"/>
    </row>
    <row r="96" spans="1:9" ht="21" customHeight="1">
      <c r="A96" s="40" t="s">
        <v>21</v>
      </c>
      <c r="B96" s="40"/>
      <c r="C96" s="40"/>
      <c r="D96" s="41">
        <f>SUM(D84:D95)</f>
        <v>365</v>
      </c>
      <c r="E96" s="42">
        <f>SUM(E84:E95)</f>
        <v>300000</v>
      </c>
      <c r="F96" s="43"/>
      <c r="G96" s="44"/>
      <c r="H96" s="45">
        <f>SUM(H84:H95)</f>
        <v>0</v>
      </c>
      <c r="I96" s="19"/>
    </row>
    <row r="97" spans="1:9" ht="21" customHeight="1">
      <c r="A97" s="46">
        <v>2024</v>
      </c>
      <c r="B97" s="55">
        <v>45292</v>
      </c>
      <c r="C97" s="55">
        <v>45322</v>
      </c>
      <c r="D97" s="46">
        <v>31</v>
      </c>
      <c r="E97" s="47"/>
      <c r="F97" s="56">
        <f>F95-E95</f>
        <v>800000</v>
      </c>
      <c r="G97" s="48">
        <f>G14</f>
        <v>0</v>
      </c>
      <c r="H97" s="49">
        <f>(D97*F97*G97)/366</f>
        <v>0</v>
      </c>
      <c r="I97" s="50"/>
    </row>
    <row r="98" spans="1:9" ht="21" customHeight="1">
      <c r="A98" s="27">
        <v>2024</v>
      </c>
      <c r="B98" s="33">
        <v>45323</v>
      </c>
      <c r="C98" s="33">
        <v>45351</v>
      </c>
      <c r="D98" s="27">
        <v>29</v>
      </c>
      <c r="E98" s="29"/>
      <c r="F98" s="30">
        <f>F97-E97</f>
        <v>800000</v>
      </c>
      <c r="G98" s="31">
        <f>G14</f>
        <v>0</v>
      </c>
      <c r="H98" s="32">
        <f>(D98*F98*G98)/366</f>
        <v>0</v>
      </c>
      <c r="I98" s="50"/>
    </row>
    <row r="99" spans="1:9" ht="21" customHeight="1">
      <c r="A99" s="27">
        <v>2024</v>
      </c>
      <c r="B99" s="33">
        <v>45352</v>
      </c>
      <c r="C99" s="33">
        <v>45382</v>
      </c>
      <c r="D99" s="27">
        <v>31</v>
      </c>
      <c r="E99" s="29">
        <v>100000</v>
      </c>
      <c r="F99" s="30">
        <f>F98-E98</f>
        <v>800000</v>
      </c>
      <c r="G99" s="31">
        <f>G14</f>
        <v>0</v>
      </c>
      <c r="H99" s="32">
        <f>(D99*F99*G99)/366</f>
        <v>0</v>
      </c>
      <c r="I99" s="19"/>
    </row>
    <row r="100" spans="1:9" ht="21" customHeight="1">
      <c r="A100" s="27">
        <v>2024</v>
      </c>
      <c r="B100" s="33">
        <v>45383</v>
      </c>
      <c r="C100" s="33">
        <v>45412</v>
      </c>
      <c r="D100" s="27">
        <v>30</v>
      </c>
      <c r="E100" s="29"/>
      <c r="F100" s="30">
        <f>F99-E99</f>
        <v>700000</v>
      </c>
      <c r="G100" s="31">
        <f>G14</f>
        <v>0</v>
      </c>
      <c r="H100" s="32">
        <f>(D100*F100*G100)/366</f>
        <v>0</v>
      </c>
      <c r="I100" s="19"/>
    </row>
    <row r="101" spans="1:9" ht="21" customHeight="1">
      <c r="A101" s="27">
        <v>2024</v>
      </c>
      <c r="B101" s="33">
        <v>45413</v>
      </c>
      <c r="C101" s="33">
        <v>45443</v>
      </c>
      <c r="D101" s="27">
        <v>31</v>
      </c>
      <c r="E101" s="29">
        <v>100000</v>
      </c>
      <c r="F101" s="30">
        <f>F100-E100</f>
        <v>700000</v>
      </c>
      <c r="G101" s="31">
        <f>G14</f>
        <v>0</v>
      </c>
      <c r="H101" s="32">
        <f>(D101*F101*G101)/366</f>
        <v>0</v>
      </c>
      <c r="I101" s="19"/>
    </row>
    <row r="102" spans="1:9" ht="21" customHeight="1">
      <c r="A102" s="27">
        <v>2024</v>
      </c>
      <c r="B102" s="33">
        <v>45444</v>
      </c>
      <c r="C102" s="33">
        <v>45473</v>
      </c>
      <c r="D102" s="27">
        <v>30</v>
      </c>
      <c r="E102" s="29"/>
      <c r="F102" s="30">
        <f>F101-E101</f>
        <v>600000</v>
      </c>
      <c r="G102" s="31">
        <f>G14</f>
        <v>0</v>
      </c>
      <c r="H102" s="32">
        <f>(D102*F102*G102)/366</f>
        <v>0</v>
      </c>
      <c r="I102" s="19"/>
    </row>
    <row r="103" spans="1:9" ht="21" customHeight="1">
      <c r="A103" s="27">
        <v>2024</v>
      </c>
      <c r="B103" s="33">
        <v>45474</v>
      </c>
      <c r="C103" s="33">
        <v>45504</v>
      </c>
      <c r="D103" s="27">
        <v>31</v>
      </c>
      <c r="E103" s="29"/>
      <c r="F103" s="30">
        <f>F102-E102</f>
        <v>600000</v>
      </c>
      <c r="G103" s="31">
        <f>G14</f>
        <v>0</v>
      </c>
      <c r="H103" s="32">
        <f>(D103*F103*G103)/366</f>
        <v>0</v>
      </c>
      <c r="I103" s="19"/>
    </row>
    <row r="104" spans="1:9" ht="21" customHeight="1">
      <c r="A104" s="27">
        <v>2024</v>
      </c>
      <c r="B104" s="33">
        <v>45505</v>
      </c>
      <c r="C104" s="33">
        <v>45535</v>
      </c>
      <c r="D104" s="27">
        <v>31</v>
      </c>
      <c r="E104" s="29"/>
      <c r="F104" s="30">
        <f>F103-E103</f>
        <v>600000</v>
      </c>
      <c r="G104" s="31">
        <f>G14</f>
        <v>0</v>
      </c>
      <c r="H104" s="32">
        <f>(D104*F104*G104)/366</f>
        <v>0</v>
      </c>
      <c r="I104" s="19"/>
    </row>
    <row r="105" spans="1:9" ht="21" customHeight="1">
      <c r="A105" s="27">
        <v>2024</v>
      </c>
      <c r="B105" s="33">
        <v>45536</v>
      </c>
      <c r="C105" s="33">
        <v>45565</v>
      </c>
      <c r="D105" s="27">
        <v>30</v>
      </c>
      <c r="E105" s="29">
        <v>100000</v>
      </c>
      <c r="F105" s="30">
        <f>F104-E104</f>
        <v>600000</v>
      </c>
      <c r="G105" s="31">
        <f>G14</f>
        <v>0</v>
      </c>
      <c r="H105" s="32">
        <f>(D105*F105*G105)/366</f>
        <v>0</v>
      </c>
      <c r="I105" s="19"/>
    </row>
    <row r="106" spans="1:9" ht="21" customHeight="1">
      <c r="A106" s="27">
        <v>2024</v>
      </c>
      <c r="B106" s="33">
        <v>45566</v>
      </c>
      <c r="C106" s="33">
        <v>45596</v>
      </c>
      <c r="D106" s="27">
        <v>31</v>
      </c>
      <c r="E106" s="29"/>
      <c r="F106" s="30">
        <f>F105-E105</f>
        <v>500000</v>
      </c>
      <c r="G106" s="31">
        <f>G14</f>
        <v>0</v>
      </c>
      <c r="H106" s="32">
        <f>(D106*F106*G106)/366</f>
        <v>0</v>
      </c>
      <c r="I106" s="19"/>
    </row>
    <row r="107" spans="1:9" ht="21" customHeight="1">
      <c r="A107" s="27">
        <v>2024</v>
      </c>
      <c r="B107" s="33">
        <v>45597</v>
      </c>
      <c r="C107" s="33">
        <v>45626</v>
      </c>
      <c r="D107" s="27">
        <v>30</v>
      </c>
      <c r="E107" s="29"/>
      <c r="F107" s="30">
        <f>F106-E106</f>
        <v>500000</v>
      </c>
      <c r="G107" s="31">
        <f>G14</f>
        <v>0</v>
      </c>
      <c r="H107" s="32">
        <f>(D107*F107*G107)/366</f>
        <v>0</v>
      </c>
      <c r="I107" s="19"/>
    </row>
    <row r="108" spans="1:9" ht="21" customHeight="1">
      <c r="A108" s="27">
        <v>2024</v>
      </c>
      <c r="B108" s="34">
        <v>45627</v>
      </c>
      <c r="C108" s="34">
        <v>45657</v>
      </c>
      <c r="D108" s="35">
        <v>31</v>
      </c>
      <c r="E108" s="29">
        <v>100000</v>
      </c>
      <c r="F108" s="52">
        <f>F107-E107</f>
        <v>500000</v>
      </c>
      <c r="G108" s="53">
        <f>G14</f>
        <v>0</v>
      </c>
      <c r="H108" s="54">
        <f>(D108*F108*G108)/366</f>
        <v>0</v>
      </c>
      <c r="I108" s="19"/>
    </row>
    <row r="109" spans="1:9" ht="21" customHeight="1">
      <c r="A109" s="40" t="s">
        <v>22</v>
      </c>
      <c r="B109" s="40"/>
      <c r="C109" s="40"/>
      <c r="D109" s="41">
        <f>SUM(D97:D108)</f>
        <v>366</v>
      </c>
      <c r="E109" s="42">
        <f>SUM(E97:E108)</f>
        <v>400000</v>
      </c>
      <c r="F109" s="43"/>
      <c r="G109" s="44"/>
      <c r="H109" s="45">
        <f>SUM(H97:H108)</f>
        <v>0</v>
      </c>
      <c r="I109" s="19"/>
    </row>
    <row r="110" spans="1:9" ht="21" customHeight="1">
      <c r="A110" s="27">
        <v>2025</v>
      </c>
      <c r="B110" s="33">
        <v>45658</v>
      </c>
      <c r="C110" s="33">
        <v>45688</v>
      </c>
      <c r="D110" s="27">
        <v>31</v>
      </c>
      <c r="E110" s="47"/>
      <c r="F110" s="30">
        <f>F108-E108</f>
        <v>400000</v>
      </c>
      <c r="G110" s="57">
        <f>G14</f>
        <v>0</v>
      </c>
      <c r="H110" s="32">
        <f>(D110*F110*G110)/365</f>
        <v>0</v>
      </c>
      <c r="I110" s="50"/>
    </row>
    <row r="111" spans="1:9" ht="21" customHeight="1">
      <c r="A111" s="27">
        <v>2025</v>
      </c>
      <c r="B111" s="33">
        <v>45689</v>
      </c>
      <c r="C111" s="33">
        <v>45716</v>
      </c>
      <c r="D111" s="27">
        <v>28</v>
      </c>
      <c r="E111" s="29"/>
      <c r="F111" s="30">
        <f>F110-E110</f>
        <v>400000</v>
      </c>
      <c r="G111" s="31">
        <f>G14</f>
        <v>0</v>
      </c>
      <c r="H111" s="32">
        <f>(D111*F111*G111)/365</f>
        <v>0</v>
      </c>
      <c r="I111" s="50"/>
    </row>
    <row r="112" spans="1:9" ht="21" customHeight="1">
      <c r="A112" s="27">
        <v>2025</v>
      </c>
      <c r="B112" s="33">
        <v>45717</v>
      </c>
      <c r="C112" s="33">
        <v>45747</v>
      </c>
      <c r="D112" s="27">
        <v>31</v>
      </c>
      <c r="E112" s="29">
        <v>100000</v>
      </c>
      <c r="F112" s="30">
        <f>F111-E111</f>
        <v>400000</v>
      </c>
      <c r="G112" s="31">
        <f>G14</f>
        <v>0</v>
      </c>
      <c r="H112" s="32">
        <f>(D112*F112*G112)/365</f>
        <v>0</v>
      </c>
      <c r="I112" s="19"/>
    </row>
    <row r="113" spans="1:9" ht="21" customHeight="1">
      <c r="A113" s="27">
        <v>2025</v>
      </c>
      <c r="B113" s="33">
        <v>45748</v>
      </c>
      <c r="C113" s="33">
        <v>45777</v>
      </c>
      <c r="D113" s="27">
        <v>30</v>
      </c>
      <c r="E113" s="29"/>
      <c r="F113" s="30">
        <f>F112-E112</f>
        <v>300000</v>
      </c>
      <c r="G113" s="31">
        <f>G14</f>
        <v>0</v>
      </c>
      <c r="H113" s="32">
        <f>(D113*F113*G113)/365</f>
        <v>0</v>
      </c>
      <c r="I113" s="58"/>
    </row>
    <row r="114" spans="1:9" ht="21" customHeight="1">
      <c r="A114" s="27">
        <v>2025</v>
      </c>
      <c r="B114" s="33">
        <v>45778</v>
      </c>
      <c r="C114" s="33">
        <v>45808</v>
      </c>
      <c r="D114" s="27">
        <v>31</v>
      </c>
      <c r="E114" s="29">
        <v>100000</v>
      </c>
      <c r="F114" s="30">
        <f>F113-E113</f>
        <v>300000</v>
      </c>
      <c r="G114" s="31">
        <f>G14</f>
        <v>0</v>
      </c>
      <c r="H114" s="32">
        <f>(D114*F114*G114)/365</f>
        <v>0</v>
      </c>
      <c r="I114" s="58"/>
    </row>
    <row r="115" spans="1:9" ht="21" customHeight="1">
      <c r="A115" s="27">
        <v>2025</v>
      </c>
      <c r="B115" s="33">
        <v>45809</v>
      </c>
      <c r="C115" s="33">
        <v>45838</v>
      </c>
      <c r="D115" s="27">
        <v>30</v>
      </c>
      <c r="E115" s="29"/>
      <c r="F115" s="30">
        <f>F114-E114</f>
        <v>200000</v>
      </c>
      <c r="G115" s="31">
        <f>G14</f>
        <v>0</v>
      </c>
      <c r="H115" s="32">
        <f>(D115*F115*G115)/365</f>
        <v>0</v>
      </c>
      <c r="I115" s="58"/>
    </row>
    <row r="116" spans="1:8" ht="21" customHeight="1">
      <c r="A116" s="27">
        <v>2025</v>
      </c>
      <c r="B116" s="33">
        <v>45839</v>
      </c>
      <c r="C116" s="33">
        <v>45869</v>
      </c>
      <c r="D116" s="27">
        <v>31</v>
      </c>
      <c r="E116" s="29"/>
      <c r="F116" s="30">
        <f>F115-E115</f>
        <v>200000</v>
      </c>
      <c r="G116" s="31">
        <f>G14</f>
        <v>0</v>
      </c>
      <c r="H116" s="32">
        <f>(D116*F116*G116)/365</f>
        <v>0</v>
      </c>
    </row>
    <row r="117" spans="1:8" ht="21" customHeight="1">
      <c r="A117" s="27">
        <v>2025</v>
      </c>
      <c r="B117" s="33">
        <v>45870</v>
      </c>
      <c r="C117" s="33">
        <v>45900</v>
      </c>
      <c r="D117" s="27">
        <v>31</v>
      </c>
      <c r="E117" s="29"/>
      <c r="F117" s="30">
        <f>F116-E116</f>
        <v>200000</v>
      </c>
      <c r="G117" s="31">
        <f>G14</f>
        <v>0</v>
      </c>
      <c r="H117" s="32">
        <f>(D117*F117*G117)/365</f>
        <v>0</v>
      </c>
    </row>
    <row r="118" spans="1:8" ht="21" customHeight="1">
      <c r="A118" s="27">
        <v>2025</v>
      </c>
      <c r="B118" s="33">
        <v>45901</v>
      </c>
      <c r="C118" s="33">
        <v>45930</v>
      </c>
      <c r="D118" s="27">
        <v>30</v>
      </c>
      <c r="E118" s="29">
        <v>100000</v>
      </c>
      <c r="F118" s="30">
        <f>F117-E117</f>
        <v>200000</v>
      </c>
      <c r="G118" s="31">
        <f>G14</f>
        <v>0</v>
      </c>
      <c r="H118" s="32">
        <f>(D118*F118*G118)/365</f>
        <v>0</v>
      </c>
    </row>
    <row r="119" spans="1:8" ht="21" customHeight="1">
      <c r="A119" s="27">
        <v>2025</v>
      </c>
      <c r="B119" s="33">
        <v>45931</v>
      </c>
      <c r="C119" s="33">
        <v>45961</v>
      </c>
      <c r="D119" s="27">
        <v>31</v>
      </c>
      <c r="E119" s="29"/>
      <c r="F119" s="30">
        <f>F118-E118</f>
        <v>100000</v>
      </c>
      <c r="G119" s="31">
        <f>G14</f>
        <v>0</v>
      </c>
      <c r="H119" s="32">
        <f>(D119*F119*G119)/365</f>
        <v>0</v>
      </c>
    </row>
    <row r="120" spans="1:8" ht="21" customHeight="1">
      <c r="A120" s="27">
        <v>2025</v>
      </c>
      <c r="B120" s="33">
        <v>45962</v>
      </c>
      <c r="C120" s="33">
        <v>45991</v>
      </c>
      <c r="D120" s="27">
        <v>30</v>
      </c>
      <c r="E120" s="29"/>
      <c r="F120" s="30">
        <f>F119-E119</f>
        <v>100000</v>
      </c>
      <c r="G120" s="31">
        <f>G14</f>
        <v>0</v>
      </c>
      <c r="H120" s="32">
        <f>(D120*F120*G120)/365</f>
        <v>0</v>
      </c>
    </row>
    <row r="121" spans="1:8" ht="21" customHeight="1">
      <c r="A121" s="27">
        <v>2025</v>
      </c>
      <c r="B121" s="34">
        <v>45992</v>
      </c>
      <c r="C121" s="34">
        <v>46022</v>
      </c>
      <c r="D121" s="35">
        <v>31</v>
      </c>
      <c r="E121" s="29">
        <v>100000</v>
      </c>
      <c r="F121" s="52">
        <f>F120-E120</f>
        <v>100000</v>
      </c>
      <c r="G121" s="53">
        <f>G14</f>
        <v>0</v>
      </c>
      <c r="H121" s="54">
        <f>(D121*F121*G121)/365</f>
        <v>0</v>
      </c>
    </row>
    <row r="122" spans="1:8" ht="21" customHeight="1">
      <c r="A122" s="40" t="s">
        <v>23</v>
      </c>
      <c r="B122" s="40"/>
      <c r="C122" s="40"/>
      <c r="D122" s="41">
        <f>SUM(D110:D121)</f>
        <v>365</v>
      </c>
      <c r="E122" s="42">
        <f>SUM(E110:E121)</f>
        <v>400000</v>
      </c>
      <c r="F122" s="43"/>
      <c r="G122" s="44"/>
      <c r="H122" s="45">
        <f>SUM(H110:H121)</f>
        <v>0</v>
      </c>
    </row>
    <row r="123" spans="1:8" ht="21" customHeight="1">
      <c r="A123" s="59" t="s">
        <v>24</v>
      </c>
      <c r="B123" s="59"/>
      <c r="C123" s="59"/>
      <c r="D123" s="60">
        <f>SUM(D122,D109,D96,D83,D70,D57,D44,D31,D18)</f>
        <v>3024</v>
      </c>
      <c r="E123" s="61">
        <f>SUM(E122,E109,E96,E83,E70,E57,E44,E31,E18)</f>
        <v>1800000</v>
      </c>
      <c r="F123" s="62"/>
      <c r="G123" s="62"/>
      <c r="H123" s="62">
        <f>SUM(H122,H109,H96,H83,H70,H57,H44,H31,H18)</f>
        <v>0</v>
      </c>
    </row>
    <row r="124" spans="1:8" ht="11.25" customHeight="1">
      <c r="A124" s="63"/>
      <c r="B124" s="64"/>
      <c r="C124" s="63"/>
      <c r="D124" s="65"/>
      <c r="E124" s="66"/>
      <c r="F124" s="67"/>
      <c r="G124" s="67"/>
      <c r="H124" s="68"/>
    </row>
    <row r="125" spans="1:10" ht="24.75" customHeight="1">
      <c r="A125" s="69" t="s">
        <v>25</v>
      </c>
      <c r="B125" s="69"/>
      <c r="C125" s="69"/>
      <c r="D125" s="69"/>
      <c r="E125" s="69"/>
      <c r="F125" s="70" t="s">
        <v>10</v>
      </c>
      <c r="G125" s="71" t="s">
        <v>26</v>
      </c>
      <c r="H125" s="71" t="s">
        <v>27</v>
      </c>
      <c r="J125"/>
    </row>
    <row r="126" spans="1:10" ht="9" customHeight="1">
      <c r="A126" s="72">
        <v>1</v>
      </c>
      <c r="B126" s="72">
        <v>2</v>
      </c>
      <c r="C126" s="72">
        <v>3</v>
      </c>
      <c r="D126" s="72">
        <v>4</v>
      </c>
      <c r="E126" s="72">
        <v>5</v>
      </c>
      <c r="F126" s="72">
        <v>2</v>
      </c>
      <c r="G126" s="72">
        <v>3</v>
      </c>
      <c r="H126" s="72">
        <v>4</v>
      </c>
      <c r="J126"/>
    </row>
    <row r="127" spans="1:10" ht="25.5" customHeight="1">
      <c r="A127" s="69" t="s">
        <v>28</v>
      </c>
      <c r="B127" s="69"/>
      <c r="C127" s="69"/>
      <c r="D127" s="69"/>
      <c r="E127" s="69"/>
      <c r="F127" s="73">
        <f>F14</f>
        <v>1800000</v>
      </c>
      <c r="G127" s="74">
        <f>C8</f>
        <v>0</v>
      </c>
      <c r="H127" s="73">
        <f>F127*G127</f>
        <v>0</v>
      </c>
      <c r="J127"/>
    </row>
    <row r="128" spans="1:10" ht="13.5" customHeight="1">
      <c r="A128" s="63"/>
      <c r="B128" s="63"/>
      <c r="C128" s="63"/>
      <c r="D128" s="63"/>
      <c r="E128" s="68"/>
      <c r="F128" s="67"/>
      <c r="G128" s="67"/>
      <c r="H128" s="68"/>
      <c r="J128"/>
    </row>
    <row r="129" spans="1:10" ht="27.75" customHeight="1">
      <c r="A129" s="75" t="s">
        <v>29</v>
      </c>
      <c r="B129" s="75"/>
      <c r="C129" s="75"/>
      <c r="D129" s="75"/>
      <c r="E129" s="76"/>
      <c r="F129" s="77"/>
      <c r="G129" s="78"/>
      <c r="H129" s="73">
        <f>H123+H127</f>
        <v>0</v>
      </c>
      <c r="J129"/>
    </row>
    <row r="130" spans="5:10" ht="9" customHeight="1">
      <c r="E130" s="79"/>
      <c r="J130"/>
    </row>
    <row r="131" spans="1:10" ht="12.75" customHeight="1">
      <c r="A131" t="s">
        <v>30</v>
      </c>
      <c r="E131"/>
      <c r="J131"/>
    </row>
    <row r="132" spans="2:10" ht="12.75" customHeight="1">
      <c r="B132" s="80" t="s">
        <v>31</v>
      </c>
      <c r="E132"/>
      <c r="J132"/>
    </row>
    <row r="133" spans="2:10" ht="12.75" customHeight="1">
      <c r="B133"/>
      <c r="D133" s="1" t="s">
        <v>32</v>
      </c>
      <c r="E133"/>
      <c r="J133"/>
    </row>
    <row r="134" spans="2:10" ht="12.75" customHeight="1">
      <c r="B134" s="2" t="s">
        <v>33</v>
      </c>
      <c r="D134" s="1"/>
      <c r="E134"/>
      <c r="J134"/>
    </row>
    <row r="135" spans="2:10" ht="12.75" customHeight="1">
      <c r="B135"/>
      <c r="D135" s="1"/>
      <c r="E135" s="81" t="s">
        <v>34</v>
      </c>
      <c r="J135"/>
    </row>
    <row r="136" spans="2:10" ht="12.75" customHeight="1">
      <c r="B136" s="80" t="s">
        <v>35</v>
      </c>
      <c r="E136"/>
      <c r="J136"/>
    </row>
    <row r="137" spans="5:10" ht="9" customHeight="1">
      <c r="E137"/>
      <c r="J137"/>
    </row>
    <row r="138" spans="2:10" ht="12.75" customHeight="1">
      <c r="B138" s="2" t="s">
        <v>36</v>
      </c>
      <c r="E138"/>
      <c r="J138"/>
    </row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/>
  <mergeCells count="29">
    <mergeCell ref="A1:H1"/>
    <mergeCell ref="A2:H2"/>
    <mergeCell ref="A3:B3"/>
    <mergeCell ref="C3:H3"/>
    <mergeCell ref="A5:B5"/>
    <mergeCell ref="A8:B8"/>
    <mergeCell ref="A10:H10"/>
    <mergeCell ref="A11:A12"/>
    <mergeCell ref="B11:C11"/>
    <mergeCell ref="D11:D12"/>
    <mergeCell ref="E11:E12"/>
    <mergeCell ref="F11:F12"/>
    <mergeCell ref="G11:G12"/>
    <mergeCell ref="H11:H12"/>
    <mergeCell ref="A18:C18"/>
    <mergeCell ref="A31:C31"/>
    <mergeCell ref="A44:C44"/>
    <mergeCell ref="A57:C57"/>
    <mergeCell ref="A70:C70"/>
    <mergeCell ref="A83:C83"/>
    <mergeCell ref="A96:C96"/>
    <mergeCell ref="A109:C109"/>
    <mergeCell ref="A122:C122"/>
    <mergeCell ref="A123:C123"/>
    <mergeCell ref="A125:E125"/>
    <mergeCell ref="A126:E126"/>
    <mergeCell ref="A127:E127"/>
    <mergeCell ref="A128:D128"/>
    <mergeCell ref="A129:D129"/>
  </mergeCells>
  <printOptions horizontalCentered="1"/>
  <pageMargins left="0.39375" right="0.39375" top="0.39375" bottom="0.39375" header="0.5118055555555555" footer="0.5118055555555555"/>
  <pageSetup fitToHeight="20" fitToWidth="1" horizontalDpi="300" verticalDpi="300" orientation="portrait" paperSize="9"/>
  <rowBreaks count="3" manualBreakCount="3">
    <brk id="31" max="255" man="1"/>
    <brk id="70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2015-08-26T06:40:07Z</cp:lastPrinted>
  <dcterms:modified xsi:type="dcterms:W3CDTF">2017-07-27T10:04:25Z</dcterms:modified>
  <cp:category/>
  <cp:version/>
  <cp:contentType/>
  <cp:contentStatus/>
  <cp:revision>41</cp:revision>
</cp:coreProperties>
</file>